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公示名单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公示名单!$E$1:$E$16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<sst xmlns="http://schemas.openxmlformats.org/spreadsheetml/2006/main" count="58" uniqueCount="56">
  <si>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档案编号</t>
  </si>
  <si>
    <t>职工号</t>
  </si>
  <si>
    <t>姓名</t>
  </si>
  <si>
    <t>所在单位</t>
  </si>
  <si>
    <t>职称职务</t>
  </si>
  <si>
    <t>配偶姓名</t>
  </si>
  <si>
    <t>来校年月</t>
  </si>
  <si>
    <t>月补贴额（元）</t>
  </si>
  <si>
    <t>补缴月数</t>
  </si>
  <si>
    <t>补缴金额（元）</t>
  </si>
  <si>
    <t>备注</t>
  </si>
  <si>
    <t>黄丹</t>
  </si>
  <si>
    <t>王婵</t>
  </si>
  <si>
    <t>李海敏</t>
  </si>
  <si>
    <t>何玉贤</t>
  </si>
  <si>
    <t>王小明</t>
  </si>
  <si>
    <t>金晓铭</t>
  </si>
  <si>
    <t>施吉杭</t>
  </si>
  <si>
    <t>袁雯婷</t>
  </si>
  <si>
    <t>徐莉</t>
  </si>
  <si>
    <t>管子健</t>
  </si>
  <si>
    <t>周秋菲</t>
  </si>
  <si>
    <t>刘赛男</t>
  </si>
  <si>
    <t>傅敏理</t>
  </si>
  <si>
    <t>龚靖靖</t>
  </si>
  <si>
    <t>符立明</t>
  </si>
  <si>
    <t>陈雨濛</t>
  </si>
  <si>
    <t>王弘毅</t>
  </si>
  <si>
    <t>0024756</t>
  </si>
  <si>
    <t>方恺亮</t>
  </si>
  <si>
    <t>建筑工程学院</t>
  </si>
  <si>
    <t>初级</t>
  </si>
  <si>
    <t>2024-08</t>
  </si>
  <si>
    <t>0024900</t>
  </si>
  <si>
    <t>李瑞</t>
  </si>
  <si>
    <t xml:space="preserve"> 机械工程学院</t>
  </si>
  <si>
    <t>中级</t>
  </si>
  <si>
    <t>谢正兰</t>
  </si>
  <si>
    <t>2024-05</t>
  </si>
  <si>
    <t>0019678</t>
  </si>
  <si>
    <t>徐煜</t>
  </si>
  <si>
    <t>学生工作处（与党委学生工作部合署）</t>
  </si>
  <si>
    <t>2019-12</t>
  </si>
  <si>
    <t>0022757</t>
  </si>
  <si>
    <t>岳思聪</t>
  </si>
  <si>
    <t xml:space="preserve"> 能源工程学院</t>
  </si>
  <si>
    <t>庄佳琦</t>
  </si>
  <si>
    <t>2017-08</t>
  </si>
  <si>
    <t>初级30个月；中级33个月</t>
  </si>
  <si>
    <t>0015405</t>
  </si>
  <si>
    <t>汤諹</t>
  </si>
  <si>
    <t>浙江大学控股集团有限公司</t>
  </si>
  <si>
    <t>副高级</t>
  </si>
  <si>
    <t>徐斐砾</t>
  </si>
  <si>
    <t>2020-04</t>
  </si>
  <si>
    <t>中级57个月；副高级6个月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</si>
</sst>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51;&#25913;&#21150;&#24037;&#20316;\06&#20844;&#31215;&#37329;&#34917;&#36148;&#30003;&#25253;\2025&#24180;&#20303;&#25151;&#20844;&#31215;&#37329;&#34917;&#36148;\2025&#24180;&#19978;&#21322;&#24180;&#20303;&#25151;&#20844;&#31215;&#37329;&#34917;&#36148;\&#20851;&#20110;2025&#24180;&#19978;&#21322;&#24180;&#20303;&#25151;&#20844;&#31215;&#37329;&#34917;&#36148;&#30003;&#25253;&#20154;&#21592;&#21021;&#23457;&#24773;&#20917;&#30340;&#20844;&#31034;\&#25968;&#25454;\&#38468;&#20214;&#19968;&#65306;2025&#24180;&#19978;&#21322;&#24180;&#20844;&#31215;&#37329;&#34917;&#36148;&#30003;&#35831;&#20154;&#21592;&#21021;&#27493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51;&#25913;&#21150;&#24037;&#20316;\06&#20844;&#31215;&#37329;&#34917;&#36148;&#30003;&#25253;\2025&#24180;&#20303;&#25151;&#20844;&#31215;&#37329;&#34917;&#36148;\2025&#24180;&#19978;&#21322;&#24180;&#20303;&#25151;&#20844;&#31215;&#37329;&#34917;&#36148;\&#21021;&#22987;&#25968;&#25454;\2024&#24180;9&#26376;&#20197;&#21518;&#26469;&#26657;&#20154;&#21592;-&#20154;&#21147;&#36164;&#28304;&#227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51;&#25913;&#21150;&#24037;&#20316;\06&#20844;&#31215;&#37329;&#34917;&#36148;&#30003;&#25253;\2025&#24180;&#20303;&#25151;&#20844;&#31215;&#37329;&#34917;&#36148;\2025&#24180;&#19978;&#21322;&#24180;&#20303;&#25151;&#20844;&#31215;&#37329;&#34917;&#36148;\&#19978;&#25253;&#30465;&#30452;\&#30465;&#30452;&#25151;&#25913;&#21150;\2025&#24180;&#19978;&#21322;&#24180;&#20303;&#25151;&#20844;&#31215;&#37329;&#34917;&#36148;&#30003;&#25253;&#23457;&#25209;&#27969;&#31243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姓名</v>
          </cell>
        </row>
        <row r="2">
          <cell r="E2" t="str">
            <v>所在院级单位</v>
          </cell>
        </row>
        <row r="3">
          <cell r="C3" t="str">
            <v>南君培</v>
          </cell>
          <cell r="D3" t="str">
            <v>0024780</v>
          </cell>
          <cell r="E3" t="str">
            <v>机关党委</v>
          </cell>
        </row>
        <row r="4">
          <cell r="C4" t="str">
            <v>黄丹</v>
          </cell>
          <cell r="D4" t="str">
            <v>0024722</v>
          </cell>
          <cell r="E4" t="str">
            <v>农业与生物技术学院</v>
          </cell>
        </row>
        <row r="5">
          <cell r="C5" t="str">
            <v>王婵</v>
          </cell>
          <cell r="D5" t="str">
            <v>0024795</v>
          </cell>
          <cell r="E5" t="str">
            <v>信息与电子工程学院</v>
          </cell>
        </row>
        <row r="6">
          <cell r="C6" t="str">
            <v>李海敏</v>
          </cell>
          <cell r="D6" t="str">
            <v>0024732</v>
          </cell>
          <cell r="E6" t="str">
            <v>动物科学学院</v>
          </cell>
        </row>
        <row r="7">
          <cell r="C7" t="str">
            <v>应振</v>
          </cell>
          <cell r="D7" t="str">
            <v>0024733</v>
          </cell>
          <cell r="E7" t="str">
            <v>建筑设计研究院</v>
          </cell>
        </row>
        <row r="8">
          <cell r="C8" t="str">
            <v>王奇</v>
          </cell>
          <cell r="D8" t="str">
            <v>0024736</v>
          </cell>
          <cell r="E8" t="str">
            <v>建筑设计研究院</v>
          </cell>
        </row>
        <row r="9">
          <cell r="C9" t="str">
            <v>田向宁</v>
          </cell>
          <cell r="D9" t="str">
            <v>0024737</v>
          </cell>
          <cell r="E9" t="str">
            <v>建筑设计研究院</v>
          </cell>
        </row>
        <row r="10">
          <cell r="C10" t="str">
            <v>颜晓强</v>
          </cell>
          <cell r="D10" t="str">
            <v>0024735</v>
          </cell>
          <cell r="E10" t="str">
            <v>建筑设计研究院</v>
          </cell>
        </row>
        <row r="11">
          <cell r="C11" t="str">
            <v>傅园慧</v>
          </cell>
          <cell r="D11" t="str">
            <v>0024356</v>
          </cell>
          <cell r="E11" t="str">
            <v>公共体育与艺术部</v>
          </cell>
        </row>
        <row r="12">
          <cell r="C12" t="str">
            <v>赵大鹏</v>
          </cell>
          <cell r="D12" t="str">
            <v>0025318</v>
          </cell>
          <cell r="E12" t="str">
            <v>公共体育与艺术部</v>
          </cell>
        </row>
        <row r="13">
          <cell r="C13" t="str">
            <v>刘壮</v>
          </cell>
          <cell r="D13" t="str">
            <v>0025716</v>
          </cell>
          <cell r="E13" t="str">
            <v>机关党委</v>
          </cell>
        </row>
        <row r="14">
          <cell r="C14" t="str">
            <v>赵建江</v>
          </cell>
          <cell r="D14" t="str">
            <v>0025715</v>
          </cell>
          <cell r="E14" t="str">
            <v>建筑工程学院</v>
          </cell>
        </row>
        <row r="15">
          <cell r="C15" t="str">
            <v>王小明</v>
          </cell>
          <cell r="D15" t="str">
            <v>0025702</v>
          </cell>
          <cell r="E15" t="str">
            <v>后勤集团</v>
          </cell>
        </row>
        <row r="16">
          <cell r="C16" t="str">
            <v>施吉杭</v>
          </cell>
          <cell r="D16" t="str">
            <v>0025708</v>
          </cell>
          <cell r="E16" t="str">
            <v>后勤集团</v>
          </cell>
        </row>
        <row r="17">
          <cell r="C17" t="str">
            <v>徐莉</v>
          </cell>
          <cell r="D17" t="str">
            <v>0025710</v>
          </cell>
          <cell r="E17" t="str">
            <v>后勤集团</v>
          </cell>
        </row>
        <row r="18">
          <cell r="C18" t="str">
            <v>王颖颖</v>
          </cell>
          <cell r="D18" t="str">
            <v>0025713</v>
          </cell>
          <cell r="E18" t="str">
            <v>后勤集团</v>
          </cell>
        </row>
        <row r="19">
          <cell r="C19" t="str">
            <v>周秋菲</v>
          </cell>
          <cell r="D19" t="str">
            <v>0025709</v>
          </cell>
          <cell r="E19" t="str">
            <v>后勤集团</v>
          </cell>
        </row>
        <row r="20">
          <cell r="C20" t="str">
            <v>刘赛男</v>
          </cell>
          <cell r="D20" t="str">
            <v>0025711</v>
          </cell>
          <cell r="E20" t="str">
            <v>后勤集团</v>
          </cell>
        </row>
        <row r="21">
          <cell r="C21" t="str">
            <v>吴惠悦</v>
          </cell>
          <cell r="D21" t="str">
            <v>0025712</v>
          </cell>
          <cell r="E21" t="str">
            <v>后勤集团</v>
          </cell>
        </row>
        <row r="22">
          <cell r="C22" t="str">
            <v>姚晓兰</v>
          </cell>
          <cell r="D22" t="str">
            <v>0025707</v>
          </cell>
          <cell r="E22" t="str">
            <v>后勤集团</v>
          </cell>
        </row>
        <row r="23">
          <cell r="C23" t="str">
            <v>龚靖靖</v>
          </cell>
          <cell r="D23" t="str">
            <v>0025703</v>
          </cell>
          <cell r="E23" t="str">
            <v>后勤集团</v>
          </cell>
        </row>
        <row r="24">
          <cell r="C24" t="str">
            <v>陈雨濛</v>
          </cell>
          <cell r="D24" t="str">
            <v>0025706</v>
          </cell>
          <cell r="E24" t="str">
            <v>后勤集团</v>
          </cell>
        </row>
        <row r="25">
          <cell r="C25" t="str">
            <v>李方</v>
          </cell>
          <cell r="D25" t="str">
            <v>0025705</v>
          </cell>
          <cell r="E25" t="str">
            <v>后勤集团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身份证号</v>
          </cell>
          <cell r="D1" t="str">
            <v>所在院级单位</v>
          </cell>
          <cell r="E1" t="str">
            <v>人员类别</v>
          </cell>
          <cell r="F1" t="str">
            <v>来校年月</v>
          </cell>
          <cell r="G1" t="str">
            <v>岗位等级</v>
          </cell>
          <cell r="H1" t="str">
            <v>职级</v>
          </cell>
        </row>
        <row r="2">
          <cell r="B2" t="str">
            <v>南君培</v>
          </cell>
          <cell r="C2" t="str">
            <v>330382199602150419</v>
          </cell>
          <cell r="D2" t="str">
            <v>机关党委</v>
          </cell>
          <cell r="E2" t="str">
            <v>党政管理普通职</v>
          </cell>
          <cell r="F2" t="str">
            <v>2024-10</v>
          </cell>
          <cell r="G2" t="str">
            <v>管理8级</v>
          </cell>
          <cell r="H2" t="str">
            <v>中级</v>
          </cell>
        </row>
        <row r="3">
          <cell r="B3" t="str">
            <v>黄丹</v>
          </cell>
          <cell r="C3" t="str">
            <v>350802199611150049</v>
          </cell>
          <cell r="D3" t="str">
            <v>农业与生物技术学院</v>
          </cell>
          <cell r="E3" t="str">
            <v>专职思政普通职</v>
          </cell>
          <cell r="F3" t="str">
            <v>2024-10</v>
          </cell>
          <cell r="G3" t="str">
            <v>专技10级</v>
          </cell>
          <cell r="H3" t="str">
            <v>中级</v>
          </cell>
        </row>
        <row r="4">
          <cell r="B4" t="str">
            <v>王婵</v>
          </cell>
          <cell r="C4" t="str">
            <v>362203199412083549</v>
          </cell>
          <cell r="D4" t="str">
            <v>信息与电子工程学院</v>
          </cell>
          <cell r="E4" t="str">
            <v>实验技术普通岗</v>
          </cell>
          <cell r="F4" t="str">
            <v>2024-11</v>
          </cell>
          <cell r="G4" t="str">
            <v>专技9级</v>
          </cell>
          <cell r="H4" t="str">
            <v>中级</v>
          </cell>
        </row>
        <row r="5">
          <cell r="B5" t="str">
            <v>李海敏</v>
          </cell>
          <cell r="C5" t="str">
            <v>410527199005166216</v>
          </cell>
          <cell r="D5" t="str">
            <v>动物科学学院</v>
          </cell>
          <cell r="E5" t="str">
            <v>实验技术普通岗</v>
          </cell>
          <cell r="F5" t="str">
            <v>2024-11</v>
          </cell>
          <cell r="G5" t="str">
            <v>专技9级</v>
          </cell>
          <cell r="H5" t="str">
            <v>中级</v>
          </cell>
        </row>
        <row r="6">
          <cell r="B6" t="str">
            <v>应振</v>
          </cell>
          <cell r="C6" t="str">
            <v>332501198003030415</v>
          </cell>
          <cell r="D6" t="str">
            <v>建筑设计研究院</v>
          </cell>
          <cell r="E6" t="str">
            <v>工程技术人员</v>
          </cell>
          <cell r="F6" t="str">
            <v>2024-11</v>
          </cell>
          <cell r="G6" t="str">
            <v>专技7级</v>
          </cell>
          <cell r="H6" t="str">
            <v>副高级</v>
          </cell>
        </row>
        <row r="7">
          <cell r="B7" t="str">
            <v>王奇</v>
          </cell>
          <cell r="C7" t="str">
            <v>330106198210024016</v>
          </cell>
          <cell r="D7" t="str">
            <v>建筑设计研究院</v>
          </cell>
          <cell r="E7" t="str">
            <v>工程技术人员</v>
          </cell>
          <cell r="F7" t="str">
            <v>2024-11</v>
          </cell>
          <cell r="G7" t="str">
            <v>专技7级</v>
          </cell>
          <cell r="H7" t="str">
            <v>副高级</v>
          </cell>
        </row>
        <row r="8">
          <cell r="B8" t="str">
            <v>田向宁</v>
          </cell>
          <cell r="C8" t="str">
            <v>610322198210190311</v>
          </cell>
          <cell r="D8" t="str">
            <v>建筑设计研究院</v>
          </cell>
          <cell r="E8" t="str">
            <v>工程技术人员</v>
          </cell>
          <cell r="F8" t="str">
            <v>2024-11</v>
          </cell>
          <cell r="G8" t="str">
            <v>专技7级</v>
          </cell>
          <cell r="H8" t="str">
            <v>副高级</v>
          </cell>
        </row>
        <row r="9">
          <cell r="B9" t="str">
            <v>颜晓强</v>
          </cell>
          <cell r="C9" t="str">
            <v>320583198002020419</v>
          </cell>
          <cell r="D9" t="str">
            <v>建筑设计研究院</v>
          </cell>
          <cell r="E9" t="str">
            <v>工程技术人员</v>
          </cell>
          <cell r="F9" t="str">
            <v>2024-11</v>
          </cell>
          <cell r="G9" t="str">
            <v>专技7级</v>
          </cell>
          <cell r="H9" t="str">
            <v>副高级</v>
          </cell>
        </row>
        <row r="10">
          <cell r="B10" t="str">
            <v>傅园慧</v>
          </cell>
          <cell r="C10" t="str">
            <v>330103199601070429</v>
          </cell>
          <cell r="D10" t="str">
            <v>公共体育与艺术部</v>
          </cell>
          <cell r="E10" t="str">
            <v>教学为主岗</v>
          </cell>
          <cell r="F10" t="str">
            <v>2024-12</v>
          </cell>
          <cell r="G10" t="str">
            <v>专技12级</v>
          </cell>
          <cell r="H10" t="str">
            <v>初级</v>
          </cell>
        </row>
        <row r="11">
          <cell r="B11" t="str">
            <v>赵大鹏</v>
          </cell>
          <cell r="C11" t="str">
            <v>210103199008071212</v>
          </cell>
          <cell r="D11" t="str">
            <v>公共体育与艺术部</v>
          </cell>
          <cell r="E11" t="str">
            <v>教学为主岗</v>
          </cell>
          <cell r="F11" t="str">
            <v>2025-03</v>
          </cell>
          <cell r="G11" t="str">
            <v>专技12级</v>
          </cell>
          <cell r="H11" t="str">
            <v>初级</v>
          </cell>
        </row>
        <row r="12">
          <cell r="B12" t="str">
            <v>郭幸妤</v>
          </cell>
          <cell r="C12" t="str">
            <v>03044130</v>
          </cell>
          <cell r="D12" t="str">
            <v>发展联络办公室</v>
          </cell>
          <cell r="E12" t="str">
            <v>党政管理普通职</v>
          </cell>
          <cell r="F12" t="str">
            <v>2025-04</v>
          </cell>
          <cell r="G12" t="str">
            <v>管理8级</v>
          </cell>
          <cell r="H12" t="str">
            <v>中级</v>
          </cell>
        </row>
        <row r="13">
          <cell r="B13" t="str">
            <v>刘壮</v>
          </cell>
          <cell r="C13" t="str">
            <v>422201199610117918</v>
          </cell>
          <cell r="D13" t="str">
            <v>机关党委</v>
          </cell>
          <cell r="E13" t="str">
            <v>党政管理普通职</v>
          </cell>
          <cell r="F13" t="str">
            <v>2025-04</v>
          </cell>
          <cell r="G13" t="str">
            <v>管理8级</v>
          </cell>
          <cell r="H13" t="str">
            <v>中级</v>
          </cell>
        </row>
        <row r="14">
          <cell r="B14" t="str">
            <v>赵建江</v>
          </cell>
          <cell r="C14" t="str">
            <v>330621198209196356</v>
          </cell>
          <cell r="D14" t="str">
            <v>建筑工程学院</v>
          </cell>
          <cell r="E14" t="str">
            <v>实验技术普通岗</v>
          </cell>
          <cell r="F14" t="str">
            <v>2025-05</v>
          </cell>
          <cell r="G14" t="str">
            <v>专技10级</v>
          </cell>
          <cell r="H14" t="str">
            <v>中级</v>
          </cell>
        </row>
        <row r="15">
          <cell r="B15" t="str">
            <v>王小明</v>
          </cell>
          <cell r="C15" t="str">
            <v>330127198610156132</v>
          </cell>
          <cell r="D15" t="str">
            <v>后勤集团</v>
          </cell>
          <cell r="E15" t="str">
            <v>后勤保障服务岗</v>
          </cell>
          <cell r="F15" t="str">
            <v>2025-05</v>
          </cell>
          <cell r="G15" t="str">
            <v>专技12级</v>
          </cell>
          <cell r="H15" t="str">
            <v>初级</v>
          </cell>
        </row>
        <row r="16">
          <cell r="B16" t="str">
            <v>施吉杭</v>
          </cell>
          <cell r="C16" t="str">
            <v>330106198703030414</v>
          </cell>
          <cell r="D16" t="str">
            <v>后勤集团</v>
          </cell>
          <cell r="E16" t="str">
            <v>后勤保障服务岗</v>
          </cell>
          <cell r="F16" t="str">
            <v>2025-05</v>
          </cell>
          <cell r="G16" t="str">
            <v>专技12级</v>
          </cell>
          <cell r="H16" t="str">
            <v>初级</v>
          </cell>
        </row>
        <row r="17">
          <cell r="B17" t="str">
            <v>徐莉</v>
          </cell>
          <cell r="C17" t="str">
            <v>330621199703235941</v>
          </cell>
          <cell r="D17" t="str">
            <v>后勤集团</v>
          </cell>
          <cell r="E17" t="str">
            <v>后勤保障服务岗</v>
          </cell>
          <cell r="F17" t="str">
            <v>2025-05</v>
          </cell>
          <cell r="G17" t="str">
            <v>专技12级</v>
          </cell>
          <cell r="H17" t="str">
            <v>初级</v>
          </cell>
        </row>
        <row r="18">
          <cell r="B18" t="str">
            <v>王颖颖</v>
          </cell>
          <cell r="C18" t="str">
            <v>330881199112194129</v>
          </cell>
          <cell r="D18" t="str">
            <v>后勤集团</v>
          </cell>
          <cell r="E18" t="str">
            <v>后勤保障服务岗</v>
          </cell>
          <cell r="F18" t="str">
            <v>2025-05</v>
          </cell>
          <cell r="G18" t="str">
            <v>专技12级</v>
          </cell>
          <cell r="H18" t="str">
            <v>初级</v>
          </cell>
        </row>
        <row r="19">
          <cell r="B19" t="str">
            <v>周秋菲</v>
          </cell>
          <cell r="C19" t="str">
            <v>330621199609200048</v>
          </cell>
          <cell r="D19" t="str">
            <v>后勤集团</v>
          </cell>
          <cell r="E19" t="str">
            <v>后勤保障服务岗</v>
          </cell>
          <cell r="F19" t="str">
            <v>2025-05</v>
          </cell>
          <cell r="G19" t="str">
            <v>专技12级</v>
          </cell>
          <cell r="H19" t="str">
            <v>初级</v>
          </cell>
        </row>
        <row r="20">
          <cell r="B20" t="str">
            <v>刘赛男</v>
          </cell>
          <cell r="C20" t="str">
            <v>330182199801011728</v>
          </cell>
          <cell r="D20" t="str">
            <v>后勤集团</v>
          </cell>
          <cell r="E20" t="str">
            <v>后勤保障服务岗</v>
          </cell>
          <cell r="F20" t="str">
            <v>2025-05</v>
          </cell>
          <cell r="G20" t="str">
            <v>专技12级</v>
          </cell>
          <cell r="H20" t="str">
            <v>初级</v>
          </cell>
        </row>
        <row r="21">
          <cell r="B21" t="str">
            <v>吴惠悦</v>
          </cell>
          <cell r="C21" t="str">
            <v>500233199906140243</v>
          </cell>
          <cell r="D21" t="str">
            <v>后勤集团</v>
          </cell>
          <cell r="E21" t="str">
            <v>后勤保障服务岗</v>
          </cell>
          <cell r="F21" t="str">
            <v>2025-05</v>
          </cell>
          <cell r="G21" t="str">
            <v>专技12级</v>
          </cell>
          <cell r="H21" t="str">
            <v>初级</v>
          </cell>
        </row>
        <row r="22">
          <cell r="B22" t="str">
            <v>姚晓兰</v>
          </cell>
          <cell r="C22" t="str">
            <v>330105198608131624</v>
          </cell>
          <cell r="D22" t="str">
            <v>后勤集团</v>
          </cell>
          <cell r="E22" t="str">
            <v>后勤保障服务岗</v>
          </cell>
          <cell r="F22" t="str">
            <v>2025-05</v>
          </cell>
          <cell r="G22" t="str">
            <v>专技10级</v>
          </cell>
          <cell r="H22" t="str">
            <v>中级</v>
          </cell>
        </row>
        <row r="23">
          <cell r="B23" t="str">
            <v>龚靖靖</v>
          </cell>
          <cell r="C23" t="str">
            <v>330184198308055426</v>
          </cell>
          <cell r="D23" t="str">
            <v>后勤集团</v>
          </cell>
          <cell r="E23" t="str">
            <v>后勤保障服务岗</v>
          </cell>
          <cell r="F23" t="str">
            <v>2025-05</v>
          </cell>
          <cell r="G23" t="str">
            <v>专技10级</v>
          </cell>
          <cell r="H23" t="str">
            <v>中级</v>
          </cell>
        </row>
        <row r="24">
          <cell r="B24" t="str">
            <v>陈雨濛</v>
          </cell>
          <cell r="C24" t="str">
            <v>330105199006270023</v>
          </cell>
          <cell r="D24" t="str">
            <v>后勤集团</v>
          </cell>
          <cell r="E24" t="str">
            <v>后勤保障服务岗</v>
          </cell>
          <cell r="F24" t="str">
            <v>2025-05</v>
          </cell>
          <cell r="G24" t="str">
            <v>专技10级</v>
          </cell>
          <cell r="H24" t="str">
            <v>中级</v>
          </cell>
        </row>
        <row r="25">
          <cell r="B25" t="str">
            <v>李方</v>
          </cell>
          <cell r="C25" t="str">
            <v>330481198407256028</v>
          </cell>
          <cell r="D25" t="str">
            <v>后勤集团</v>
          </cell>
          <cell r="E25" t="str">
            <v>后勤保障服务岗</v>
          </cell>
          <cell r="F25" t="str">
            <v>2025-05</v>
          </cell>
          <cell r="G25" t="str">
            <v>专技10级</v>
          </cell>
          <cell r="H25" t="str">
            <v>中级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校初审通过公示名单（38人） "/>
      <sheetName val="上报审批版本（15人）"/>
      <sheetName val="上报审批通过名单（人）"/>
      <sheetName val="启封（人）"/>
      <sheetName val="转移（7人）"/>
    </sheetNames>
    <sheetDataSet>
      <sheetData sheetId="0"/>
      <sheetData sheetId="1">
        <row r="3">
          <cell r="B3">
            <v>13700</v>
          </cell>
        </row>
        <row r="3">
          <cell r="D3" t="str">
            <v>单位名称</v>
          </cell>
          <cell r="E3" t="str">
            <v>浙江大学</v>
          </cell>
        </row>
        <row r="3">
          <cell r="J3" t="str">
            <v>单位性质</v>
          </cell>
          <cell r="K3" t="str">
            <v>事业单位</v>
          </cell>
        </row>
        <row r="4">
          <cell r="E4" t="str">
            <v>住房公积金补贴比例</v>
          </cell>
        </row>
        <row r="4">
          <cell r="G4" t="str">
            <v>定额缴交</v>
          </cell>
          <cell r="H4" t="str">
            <v>联系人</v>
          </cell>
        </row>
        <row r="4">
          <cell r="J4" t="str">
            <v>李晓星</v>
          </cell>
          <cell r="K4" t="str">
            <v>联系电话</v>
          </cell>
          <cell r="L4">
            <v>88981002</v>
          </cell>
        </row>
        <row r="5">
          <cell r="B5" t="str">
            <v>职工姓名</v>
          </cell>
          <cell r="C5" t="str">
            <v>职级</v>
          </cell>
          <cell r="D5" t="str">
            <v>身份证号</v>
          </cell>
          <cell r="E5" t="str">
            <v>配偶姓名及身份证号码</v>
          </cell>
        </row>
        <row r="5">
          <cell r="G5" t="str">
            <v>专用房、经济房、腾空房购房情况</v>
          </cell>
          <cell r="H5" t="str">
            <v>配偶补贴情况</v>
          </cell>
        </row>
        <row r="5">
          <cell r="J5" t="str">
            <v>住房公积金建立年月</v>
          </cell>
          <cell r="K5" t="str">
            <v>住房公积金补贴月缴存基数</v>
          </cell>
          <cell r="L5" t="str">
            <v>月补贴额</v>
          </cell>
          <cell r="M5" t="str">
            <v>补缴金额</v>
          </cell>
        </row>
        <row r="6">
          <cell r="B6" t="str">
            <v>黄丹</v>
          </cell>
          <cell r="C6" t="str">
            <v>中级</v>
          </cell>
          <cell r="D6" t="str">
            <v>350802199611150049</v>
          </cell>
        </row>
        <row r="6">
          <cell r="J6" t="str">
            <v>2024-10</v>
          </cell>
          <cell r="K6">
            <v>11275</v>
          </cell>
          <cell r="L6">
            <v>560</v>
          </cell>
          <cell r="M6">
            <v>5040</v>
          </cell>
        </row>
        <row r="7">
          <cell r="B7" t="str">
            <v>王婵</v>
          </cell>
          <cell r="C7" t="str">
            <v>中级</v>
          </cell>
          <cell r="D7" t="str">
            <v>362203199412083549</v>
          </cell>
        </row>
        <row r="7">
          <cell r="J7" t="str">
            <v>2024-11</v>
          </cell>
          <cell r="K7">
            <v>12283.33</v>
          </cell>
          <cell r="L7">
            <v>560</v>
          </cell>
          <cell r="M7">
            <v>4480</v>
          </cell>
        </row>
        <row r="8">
          <cell r="B8" t="str">
            <v>李海敏</v>
          </cell>
          <cell r="C8" t="str">
            <v>中级</v>
          </cell>
          <cell r="D8" t="str">
            <v>410527199005166216</v>
          </cell>
          <cell r="E8" t="str">
            <v>何玉贤</v>
          </cell>
          <cell r="F8" t="str">
            <v>410527199106121068</v>
          </cell>
        </row>
        <row r="8">
          <cell r="J8" t="str">
            <v>2024-11</v>
          </cell>
          <cell r="K8">
            <v>3266.67</v>
          </cell>
          <cell r="L8">
            <v>560</v>
          </cell>
          <cell r="M8">
            <v>4480</v>
          </cell>
        </row>
        <row r="9">
          <cell r="B9" t="str">
            <v>王小明</v>
          </cell>
          <cell r="C9" t="str">
            <v>初级</v>
          </cell>
          <cell r="D9" t="str">
            <v>330127198610156132</v>
          </cell>
          <cell r="E9" t="str">
            <v>金晓铭</v>
          </cell>
          <cell r="F9" t="str">
            <v>33010319870519072X</v>
          </cell>
        </row>
        <row r="9">
          <cell r="J9" t="str">
            <v>2025-05</v>
          </cell>
          <cell r="K9">
            <v>12616.67</v>
          </cell>
          <cell r="L9">
            <v>460</v>
          </cell>
          <cell r="M9">
            <v>920</v>
          </cell>
        </row>
        <row r="10">
          <cell r="B10" t="str">
            <v>施吉杭</v>
          </cell>
          <cell r="C10" t="str">
            <v>初级</v>
          </cell>
          <cell r="D10" t="str">
            <v>330106198703030414</v>
          </cell>
          <cell r="E10" t="str">
            <v>袁雯婷</v>
          </cell>
          <cell r="F10" t="str">
            <v>330102198709172725</v>
          </cell>
        </row>
        <row r="10">
          <cell r="J10" t="str">
            <v>2025-05</v>
          </cell>
          <cell r="K10">
            <v>12616.67</v>
          </cell>
          <cell r="L10">
            <v>460</v>
          </cell>
          <cell r="M10">
            <v>920</v>
          </cell>
        </row>
        <row r="11">
          <cell r="B11" t="str">
            <v>徐莉</v>
          </cell>
          <cell r="C11" t="str">
            <v>初级</v>
          </cell>
          <cell r="D11" t="str">
            <v>330621199703235941</v>
          </cell>
          <cell r="E11" t="str">
            <v>管子健</v>
          </cell>
          <cell r="F11" t="str">
            <v>33012419940814001X</v>
          </cell>
        </row>
        <row r="11">
          <cell r="J11" t="str">
            <v>2025-05</v>
          </cell>
          <cell r="K11">
            <v>9941.67</v>
          </cell>
          <cell r="L11">
            <v>460</v>
          </cell>
          <cell r="M11">
            <v>920</v>
          </cell>
        </row>
        <row r="12">
          <cell r="B12" t="str">
            <v>周秋菲</v>
          </cell>
          <cell r="C12" t="str">
            <v>初级</v>
          </cell>
          <cell r="D12" t="str">
            <v>330621199609200048</v>
          </cell>
        </row>
        <row r="12">
          <cell r="J12" t="str">
            <v>2025-05</v>
          </cell>
          <cell r="K12">
            <v>9941.67</v>
          </cell>
          <cell r="L12">
            <v>460</v>
          </cell>
          <cell r="M12">
            <v>920</v>
          </cell>
        </row>
        <row r="13">
          <cell r="B13" t="str">
            <v>刘赛男</v>
          </cell>
          <cell r="C13" t="str">
            <v>初级</v>
          </cell>
          <cell r="D13" t="str">
            <v>330182199801011728</v>
          </cell>
          <cell r="E13" t="str">
            <v>傅敏理</v>
          </cell>
          <cell r="F13" t="str">
            <v>330723199412200616</v>
          </cell>
        </row>
        <row r="13">
          <cell r="J13" t="str">
            <v>2025-05</v>
          </cell>
          <cell r="K13">
            <v>9733.33</v>
          </cell>
          <cell r="L13">
            <v>460</v>
          </cell>
          <cell r="M13">
            <v>920</v>
          </cell>
        </row>
        <row r="14">
          <cell r="B14" t="str">
            <v>龚靖靖</v>
          </cell>
          <cell r="C14" t="str">
            <v>中级</v>
          </cell>
          <cell r="D14" t="str">
            <v>330184198308055426</v>
          </cell>
          <cell r="E14" t="str">
            <v>符立明</v>
          </cell>
          <cell r="F14" t="str">
            <v>330103197310050436</v>
          </cell>
        </row>
        <row r="14">
          <cell r="J14" t="str">
            <v>2025-05</v>
          </cell>
          <cell r="K14">
            <v>13825</v>
          </cell>
          <cell r="L14">
            <v>560</v>
          </cell>
          <cell r="M14">
            <v>1120</v>
          </cell>
        </row>
        <row r="15">
          <cell r="B15" t="str">
            <v>陈雨濛</v>
          </cell>
          <cell r="C15" t="str">
            <v>中级</v>
          </cell>
          <cell r="D15" t="str">
            <v>330105199006270023</v>
          </cell>
          <cell r="E15" t="str">
            <v>王弘毅</v>
          </cell>
          <cell r="F15" t="str">
            <v>33030219900719081X</v>
          </cell>
        </row>
        <row r="15">
          <cell r="J15" t="str">
            <v>2025-05</v>
          </cell>
          <cell r="K15">
            <v>12041.67</v>
          </cell>
          <cell r="L15">
            <v>560</v>
          </cell>
          <cell r="M15">
            <v>1120</v>
          </cell>
        </row>
        <row r="16">
          <cell r="B16" t="str">
            <v>---------------</v>
          </cell>
        </row>
        <row r="16">
          <cell r="E16" t="str">
            <v>-------------------------------</v>
          </cell>
        </row>
        <row r="16">
          <cell r="K16" t="str">
            <v>------- </v>
          </cell>
          <cell r="L16">
            <v>5100</v>
          </cell>
        </row>
        <row r="17">
          <cell r="B17" t="str">
            <v>---------------</v>
          </cell>
        </row>
        <row r="17">
          <cell r="E17" t="str">
            <v>-------------------------------</v>
          </cell>
        </row>
        <row r="17">
          <cell r="K17" t="str">
            <v>-------</v>
          </cell>
          <cell r="L17">
            <v>7460</v>
          </cell>
        </row>
        <row r="18">
          <cell r="I18" t="str">
            <v>省直房改办审核意见：</v>
          </cell>
        </row>
        <row r="20">
          <cell r="I20" t="str">
            <v>审核人签字：               盖章 </v>
          </cell>
        </row>
        <row r="21">
          <cell r="I21" t="str">
            <v>年    月    日</v>
          </cell>
        </row>
        <row r="22">
          <cell r="I22" t="str">
            <v>                               </v>
          </cell>
        </row>
        <row r="27">
          <cell r="B27">
            <v>13700</v>
          </cell>
        </row>
        <row r="27">
          <cell r="D27" t="str">
            <v>单位名称</v>
          </cell>
          <cell r="E27" t="str">
            <v>浙江大学</v>
          </cell>
        </row>
        <row r="27">
          <cell r="J27" t="str">
            <v>单位性质</v>
          </cell>
          <cell r="K27" t="str">
            <v>事业单位</v>
          </cell>
        </row>
        <row r="28">
          <cell r="E28" t="str">
            <v>住房公积金补贴比例</v>
          </cell>
        </row>
        <row r="28">
          <cell r="G28" t="str">
            <v>定额缴交</v>
          </cell>
          <cell r="H28" t="str">
            <v>联系人</v>
          </cell>
        </row>
        <row r="28">
          <cell r="J28" t="str">
            <v>李晓星</v>
          </cell>
          <cell r="K28" t="str">
            <v>联系电话</v>
          </cell>
          <cell r="L28">
            <v>88981002</v>
          </cell>
        </row>
        <row r="29">
          <cell r="B29" t="str">
            <v>职工姓名</v>
          </cell>
          <cell r="C29" t="str">
            <v>职级</v>
          </cell>
          <cell r="D29" t="str">
            <v>身份证号</v>
          </cell>
          <cell r="E29" t="str">
            <v>配偶姓名及身份证号码</v>
          </cell>
        </row>
        <row r="29">
          <cell r="G29" t="str">
            <v>专用房、经济房、腾空房购房情况</v>
          </cell>
          <cell r="H29" t="str">
            <v>配偶补贴情况</v>
          </cell>
        </row>
        <row r="29">
          <cell r="J29" t="str">
            <v>住房公积金建立年月</v>
          </cell>
          <cell r="K29" t="str">
            <v>住房公积金补贴月缴存基数</v>
          </cell>
          <cell r="L29" t="str">
            <v>月补贴额</v>
          </cell>
        </row>
        <row r="30">
          <cell r="B30" t="str">
            <v>方恺亮</v>
          </cell>
          <cell r="C30" t="str">
            <v>初级</v>
          </cell>
          <cell r="D30" t="str">
            <v>33010320020620201X</v>
          </cell>
        </row>
        <row r="30">
          <cell r="J30" t="str">
            <v>2024-08</v>
          </cell>
          <cell r="K30">
            <v>7758.33</v>
          </cell>
          <cell r="L30">
            <v>460</v>
          </cell>
          <cell r="M30">
            <v>5060</v>
          </cell>
        </row>
        <row r="31">
          <cell r="B31" t="str">
            <v>李瑞</v>
          </cell>
          <cell r="C31" t="str">
            <v>中级</v>
          </cell>
          <cell r="D31" t="str">
            <v>612724198902081112</v>
          </cell>
          <cell r="E31" t="str">
            <v>谢正兰</v>
          </cell>
          <cell r="F31" t="str">
            <v>511023198910056022</v>
          </cell>
        </row>
        <row r="31">
          <cell r="J31" t="str">
            <v>2024-05</v>
          </cell>
          <cell r="K31">
            <v>13650</v>
          </cell>
          <cell r="L31">
            <v>560</v>
          </cell>
          <cell r="M31">
            <v>7840</v>
          </cell>
        </row>
        <row r="32">
          <cell r="B32" t="str">
            <v>徐煜</v>
          </cell>
          <cell r="C32" t="str">
            <v>中级</v>
          </cell>
          <cell r="D32" t="str">
            <v>330723198706090059</v>
          </cell>
        </row>
        <row r="32">
          <cell r="J32" t="str">
            <v>2019-12</v>
          </cell>
          <cell r="K32">
            <v>13266.67</v>
          </cell>
          <cell r="L32">
            <v>560</v>
          </cell>
          <cell r="M32">
            <v>37520</v>
          </cell>
        </row>
        <row r="33">
          <cell r="B33" t="str">
            <v>岳思聪</v>
          </cell>
          <cell r="C33" t="str">
            <v>中级</v>
          </cell>
          <cell r="D33" t="str">
            <v>370502199412281633</v>
          </cell>
          <cell r="E33" t="str">
            <v>庄佳琦</v>
          </cell>
          <cell r="F33" t="str">
            <v>310102199409223667</v>
          </cell>
        </row>
        <row r="33">
          <cell r="J33" t="str">
            <v>2022-04</v>
          </cell>
          <cell r="K33">
            <v>11125</v>
          </cell>
          <cell r="L33">
            <v>0</v>
          </cell>
          <cell r="M33">
            <v>32280</v>
          </cell>
        </row>
        <row r="34">
          <cell r="B34" t="str">
            <v>汤諹</v>
          </cell>
          <cell r="C34" t="str">
            <v>副高级</v>
          </cell>
          <cell r="D34" t="str">
            <v>310107198106201310</v>
          </cell>
          <cell r="E34" t="str">
            <v>徐菲砾</v>
          </cell>
          <cell r="F34" t="str">
            <v>31010419811103006X</v>
          </cell>
        </row>
        <row r="34">
          <cell r="J34" t="str">
            <v>2020-04</v>
          </cell>
          <cell r="K34">
            <v>14583.33</v>
          </cell>
          <cell r="L34">
            <v>780</v>
          </cell>
          <cell r="M34">
            <v>36600</v>
          </cell>
        </row>
        <row r="35">
          <cell r="M35">
            <v>140140</v>
          </cell>
        </row>
        <row r="40">
          <cell r="B40" t="str">
            <v>---------------</v>
          </cell>
        </row>
        <row r="40">
          <cell r="E40" t="str">
            <v>-------------------------------</v>
          </cell>
        </row>
        <row r="40">
          <cell r="K40" t="str">
            <v>------- </v>
          </cell>
          <cell r="L40">
            <v>2360</v>
          </cell>
        </row>
        <row r="41">
          <cell r="B41" t="str">
            <v>---------------</v>
          </cell>
        </row>
        <row r="41">
          <cell r="E41" t="str">
            <v>-------------------------------</v>
          </cell>
        </row>
        <row r="41">
          <cell r="K41" t="str">
            <v>-------</v>
          </cell>
          <cell r="L41">
            <v>7460</v>
          </cell>
        </row>
        <row r="42">
          <cell r="I42" t="str">
            <v>省直房改办审核意见：</v>
          </cell>
        </row>
        <row r="44">
          <cell r="I44" t="str">
            <v>审核人签字：               盖章 </v>
          </cell>
        </row>
        <row r="45">
          <cell r="I45" t="str">
            <v>年    月    日</v>
          </cell>
        </row>
        <row r="46">
          <cell r="I46" t="str">
            <v>                               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zoomScale="85" zoomScaleNormal="85" workbookViewId="0">
      <pane ySplit="1" topLeftCell="A2" activePane="bottomLeft" state="frozen"/>
      <selection/>
      <selection pane="bottomLeft" activeCell="K13" sqref="K13"/>
    </sheetView>
  </sheetViews>
  <sheetFormatPr defaultColWidth="9" defaultRowHeight="15"/>
  <cols>
    <col min="1" max="1" width="10.75" style="3" customWidth="1"/>
    <col min="2" max="2" width="11.9166666666667" style="3" customWidth="1"/>
    <col min="3" max="3" width="12.625" style="3" customWidth="1"/>
    <col min="4" max="4" width="28.875" style="4" customWidth="1"/>
    <col min="5" max="5" width="10.875" style="3" customWidth="1"/>
    <col min="6" max="6" width="11.5" style="3" customWidth="1"/>
    <col min="7" max="7" width="11" style="3" customWidth="1"/>
    <col min="8" max="8" width="17.375" style="3" customWidth="1"/>
    <col min="9" max="9" width="9.625" style="3" customWidth="1"/>
    <col min="10" max="10" width="16.25" style="3" customWidth="1"/>
    <col min="11" max="11" width="27.125" style="3" customWidth="1"/>
    <col min="12" max="16351" width="9" style="5"/>
    <col min="16352" max="16384" width="9" style="6"/>
  </cols>
  <sheetData>
    <row r="1" s="1" customFormat="1" ht="35.1" customHeight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="2" customFormat="1" ht="35.1" customHeight="1" spans="1:11">
      <c r="A2" s="8">
        <v>1</v>
      </c>
      <c r="B2" s="8" t="str">
        <f>VLOOKUP(C:C,[1]Sheet1!$C:$D,2,0)</f>
        <v>0024722</v>
      </c>
      <c r="C2" s="8" t="s">
        <v>11</v>
      </c>
      <c r="D2" s="8" t="str">
        <f>VLOOKUP(C:C,[1]Sheet1!$C:$E,3,0)</f>
        <v>农业与生物技术学院</v>
      </c>
      <c r="E2" s="8" t="str">
        <f>VLOOKUP(C:C,[2]Sheet1!$B:$H,7,0)</f>
        <v>中级</v>
      </c>
      <c r="F2" s="8"/>
      <c r="G2" s="8" t="str">
        <f>VLOOKUP(C:C,[2]Sheet1!$B:$F,5,0)</f>
        <v>2024-10</v>
      </c>
      <c r="H2" s="8">
        <f>VLOOKUP(C:C,'[3]上报审批版本（15人）'!$B$1:$L$65536,11,0)</f>
        <v>560</v>
      </c>
      <c r="I2" s="8">
        <v>9</v>
      </c>
      <c r="J2" s="8">
        <f>VLOOKUP(C:C,'[3]上报审批版本（15人）'!$B$1:$M$65536,12,0)</f>
        <v>5040</v>
      </c>
      <c r="K2" s="8"/>
    </row>
    <row r="3" s="2" customFormat="1" ht="35.1" customHeight="1" spans="1:11">
      <c r="A3" s="8">
        <v>2</v>
      </c>
      <c r="B3" s="8" t="str">
        <f>VLOOKUP(C:C,[1]Sheet1!$C:$D,2,0)</f>
        <v>0024795</v>
      </c>
      <c r="C3" s="8" t="s">
        <v>12</v>
      </c>
      <c r="D3" s="8" t="str">
        <f>VLOOKUP(C:C,[1]Sheet1!$C:$E,3,0)</f>
        <v>信息与电子工程学院</v>
      </c>
      <c r="E3" s="8" t="str">
        <f>VLOOKUP(C:C,[2]Sheet1!$B:$H,7,0)</f>
        <v>中级</v>
      </c>
      <c r="F3" s="9"/>
      <c r="G3" s="8" t="str">
        <f>VLOOKUP(C:C,[2]Sheet1!$B:$F,5,0)</f>
        <v>2024-11</v>
      </c>
      <c r="H3" s="8">
        <f>VLOOKUP(C:C,'[3]上报审批版本（15人）'!$B$1:$L$65536,11,0)</f>
        <v>560</v>
      </c>
      <c r="I3" s="8">
        <v>8</v>
      </c>
      <c r="J3" s="8">
        <f>VLOOKUP(C:C,'[3]上报审批版本（15人）'!$B$1:$M$65536,12,0)</f>
        <v>4480</v>
      </c>
      <c r="K3" s="8"/>
    </row>
    <row r="4" s="2" customFormat="1" ht="35.1" customHeight="1" spans="1:11">
      <c r="A4" s="8">
        <v>3</v>
      </c>
      <c r="B4" s="8" t="str">
        <f>VLOOKUP(C:C,[1]Sheet1!$C:$D,2,0)</f>
        <v>0024732</v>
      </c>
      <c r="C4" s="8" t="s">
        <v>13</v>
      </c>
      <c r="D4" s="8" t="str">
        <f>VLOOKUP(C:C,[1]Sheet1!$C:$E,3,0)</f>
        <v>动物科学学院</v>
      </c>
      <c r="E4" s="8" t="str">
        <f>VLOOKUP(C:C,[2]Sheet1!$B:$H,7,0)</f>
        <v>中级</v>
      </c>
      <c r="F4" s="8" t="s">
        <v>14</v>
      </c>
      <c r="G4" s="8" t="str">
        <f>VLOOKUP(C:C,[2]Sheet1!$B:$F,5,0)</f>
        <v>2024-11</v>
      </c>
      <c r="H4" s="8">
        <f>VLOOKUP(C:C,'[3]上报审批版本（15人）'!$B$1:$L$65536,11,0)</f>
        <v>560</v>
      </c>
      <c r="I4" s="8">
        <v>8</v>
      </c>
      <c r="J4" s="8">
        <f>VLOOKUP(C:C,'[3]上报审批版本（15人）'!$B$1:$M$65536,12,0)</f>
        <v>4480</v>
      </c>
      <c r="K4" s="8"/>
    </row>
    <row r="5" s="2" customFormat="1" ht="35.1" customHeight="1" spans="1:11">
      <c r="A5" s="8">
        <v>4</v>
      </c>
      <c r="B5" s="8" t="str">
        <f>VLOOKUP(C:C,[1]Sheet1!$C:$D,2,0)</f>
        <v>0025702</v>
      </c>
      <c r="C5" s="8" t="s">
        <v>15</v>
      </c>
      <c r="D5" s="8" t="str">
        <f>VLOOKUP(C:C,[1]Sheet1!$C:$E,3,0)</f>
        <v>后勤集团</v>
      </c>
      <c r="E5" s="8" t="str">
        <f>VLOOKUP(C:C,[2]Sheet1!$B:$H,7,0)</f>
        <v>初级</v>
      </c>
      <c r="F5" s="8" t="s">
        <v>16</v>
      </c>
      <c r="G5" s="8" t="str">
        <f>VLOOKUP(C:C,[2]Sheet1!$B:$F,5,0)</f>
        <v>2025-05</v>
      </c>
      <c r="H5" s="8">
        <f>VLOOKUP(C:C,'[3]上报审批版本（15人）'!$B$1:$L$65536,11,0)</f>
        <v>460</v>
      </c>
      <c r="I5" s="8">
        <v>2</v>
      </c>
      <c r="J5" s="8">
        <f>VLOOKUP(C:C,'[3]上报审批版本（15人）'!$B$1:$M$65536,12,0)</f>
        <v>920</v>
      </c>
      <c r="K5" s="8"/>
    </row>
    <row r="6" s="2" customFormat="1" ht="35.1" customHeight="1" spans="1:11">
      <c r="A6" s="8">
        <v>5</v>
      </c>
      <c r="B6" s="8" t="str">
        <f>VLOOKUP(C:C,[1]Sheet1!$C:$D,2,0)</f>
        <v>0025708</v>
      </c>
      <c r="C6" s="8" t="s">
        <v>17</v>
      </c>
      <c r="D6" s="8" t="str">
        <f>VLOOKUP(C:C,[1]Sheet1!$C:$E,3,0)</f>
        <v>后勤集团</v>
      </c>
      <c r="E6" s="8" t="str">
        <f>VLOOKUP(C:C,[2]Sheet1!$B:$H,7,0)</f>
        <v>初级</v>
      </c>
      <c r="F6" s="8" t="s">
        <v>18</v>
      </c>
      <c r="G6" s="8" t="str">
        <f>VLOOKUP(C:C,[2]Sheet1!$B:$F,5,0)</f>
        <v>2025-05</v>
      </c>
      <c r="H6" s="8">
        <f>VLOOKUP(C:C,'[3]上报审批版本（15人）'!$B$1:$L$65536,11,0)</f>
        <v>460</v>
      </c>
      <c r="I6" s="8">
        <v>2</v>
      </c>
      <c r="J6" s="8">
        <f>VLOOKUP(C:C,'[3]上报审批版本（15人）'!$B$1:$M$65536,12,0)</f>
        <v>920</v>
      </c>
      <c r="K6" s="8"/>
    </row>
    <row r="7" s="2" customFormat="1" ht="35.1" customHeight="1" spans="1:11">
      <c r="A7" s="8">
        <v>6</v>
      </c>
      <c r="B7" s="8" t="str">
        <f>VLOOKUP(C:C,[1]Sheet1!$C:$D,2,0)</f>
        <v>0025710</v>
      </c>
      <c r="C7" s="8" t="s">
        <v>19</v>
      </c>
      <c r="D7" s="8" t="str">
        <f>VLOOKUP(C:C,[1]Sheet1!$C:$E,3,0)</f>
        <v>后勤集团</v>
      </c>
      <c r="E7" s="8" t="str">
        <f>VLOOKUP(C:C,[2]Sheet1!$B:$H,7,0)</f>
        <v>初级</v>
      </c>
      <c r="F7" s="8" t="s">
        <v>20</v>
      </c>
      <c r="G7" s="8" t="str">
        <f>VLOOKUP(C:C,[2]Sheet1!$B:$F,5,0)</f>
        <v>2025-05</v>
      </c>
      <c r="H7" s="8">
        <f>VLOOKUP(C:C,'[3]上报审批版本（15人）'!$B$1:$L$65536,11,0)</f>
        <v>460</v>
      </c>
      <c r="I7" s="8">
        <v>2</v>
      </c>
      <c r="J7" s="8">
        <f>VLOOKUP(C:C,'[3]上报审批版本（15人）'!$B$1:$M$65536,12,0)</f>
        <v>920</v>
      </c>
      <c r="K7" s="8"/>
    </row>
    <row r="8" s="2" customFormat="1" ht="35.1" customHeight="1" spans="1:11">
      <c r="A8" s="8">
        <v>7</v>
      </c>
      <c r="B8" s="8" t="str">
        <f>VLOOKUP(C:C,[1]Sheet1!$C:$D,2,0)</f>
        <v>0025709</v>
      </c>
      <c r="C8" s="8" t="s">
        <v>21</v>
      </c>
      <c r="D8" s="8" t="str">
        <f>VLOOKUP(C:C,[1]Sheet1!$C:$E,3,0)</f>
        <v>后勤集团</v>
      </c>
      <c r="E8" s="8" t="str">
        <f>VLOOKUP(C:C,[2]Sheet1!$B:$H,7,0)</f>
        <v>初级</v>
      </c>
      <c r="F8" s="8"/>
      <c r="G8" s="8" t="str">
        <f>VLOOKUP(C:C,[2]Sheet1!$B:$F,5,0)</f>
        <v>2025-05</v>
      </c>
      <c r="H8" s="8">
        <f>VLOOKUP(C:C,'[3]上报审批版本（15人）'!$B$1:$L$65536,11,0)</f>
        <v>460</v>
      </c>
      <c r="I8" s="8">
        <v>2</v>
      </c>
      <c r="J8" s="8">
        <f>VLOOKUP(C:C,'[3]上报审批版本（15人）'!$B$1:$M$65536,12,0)</f>
        <v>920</v>
      </c>
      <c r="K8" s="8"/>
    </row>
    <row r="9" s="2" customFormat="1" ht="35.1" customHeight="1" spans="1:11">
      <c r="A9" s="8">
        <v>8</v>
      </c>
      <c r="B9" s="8" t="str">
        <f>VLOOKUP(C:C,[1]Sheet1!$C:$D,2,0)</f>
        <v>0025711</v>
      </c>
      <c r="C9" s="8" t="s">
        <v>22</v>
      </c>
      <c r="D9" s="8" t="str">
        <f>VLOOKUP(C:C,[1]Sheet1!$C:$E,3,0)</f>
        <v>后勤集团</v>
      </c>
      <c r="E9" s="8" t="str">
        <f>VLOOKUP(C:C,[2]Sheet1!$B:$H,7,0)</f>
        <v>初级</v>
      </c>
      <c r="F9" s="8" t="s">
        <v>23</v>
      </c>
      <c r="G9" s="8" t="str">
        <f>VLOOKUP(C:C,[2]Sheet1!$B:$F,5,0)</f>
        <v>2025-05</v>
      </c>
      <c r="H9" s="8">
        <f>VLOOKUP(C:C,'[3]上报审批版本（15人）'!$B$1:$L$65536,11,0)</f>
        <v>460</v>
      </c>
      <c r="I9" s="8">
        <v>2</v>
      </c>
      <c r="J9" s="8">
        <f>VLOOKUP(C:C,'[3]上报审批版本（15人）'!$B$1:$M$65536,12,0)</f>
        <v>920</v>
      </c>
      <c r="K9" s="8"/>
    </row>
    <row r="10" s="2" customFormat="1" ht="35.1" customHeight="1" spans="1:11">
      <c r="A10" s="8">
        <v>9</v>
      </c>
      <c r="B10" s="8" t="str">
        <f>VLOOKUP(C:C,[1]Sheet1!$C:$D,2,0)</f>
        <v>0025703</v>
      </c>
      <c r="C10" s="8" t="s">
        <v>24</v>
      </c>
      <c r="D10" s="8" t="str">
        <f>VLOOKUP(C:C,[1]Sheet1!$C:$E,3,0)</f>
        <v>后勤集团</v>
      </c>
      <c r="E10" s="8" t="str">
        <f>VLOOKUP(C:C,[2]Sheet1!$B:$H,7,0)</f>
        <v>中级</v>
      </c>
      <c r="F10" s="8" t="s">
        <v>25</v>
      </c>
      <c r="G10" s="8" t="str">
        <f>VLOOKUP(C:C,[2]Sheet1!$B:$F,5,0)</f>
        <v>2025-05</v>
      </c>
      <c r="H10" s="8">
        <f>VLOOKUP(C:C,'[3]上报审批版本（15人）'!$B$1:$L$65536,11,0)</f>
        <v>560</v>
      </c>
      <c r="I10" s="8">
        <v>2</v>
      </c>
      <c r="J10" s="8">
        <f>VLOOKUP(C:C,'[3]上报审批版本（15人）'!$B$1:$M$65536,12,0)</f>
        <v>1120</v>
      </c>
      <c r="K10" s="8"/>
    </row>
    <row r="11" s="2" customFormat="1" ht="35.1" customHeight="1" spans="1:11">
      <c r="A11" s="8">
        <v>10</v>
      </c>
      <c r="B11" s="8" t="str">
        <f>VLOOKUP(C:C,[1]Sheet1!$C:$D,2,0)</f>
        <v>0025706</v>
      </c>
      <c r="C11" s="8" t="s">
        <v>26</v>
      </c>
      <c r="D11" s="8" t="str">
        <f>VLOOKUP(C:C,[1]Sheet1!$C:$E,3,0)</f>
        <v>后勤集团</v>
      </c>
      <c r="E11" s="8" t="str">
        <f>VLOOKUP(C:C,[2]Sheet1!$B:$H,7,0)</f>
        <v>中级</v>
      </c>
      <c r="F11" s="8" t="s">
        <v>27</v>
      </c>
      <c r="G11" s="8" t="str">
        <f>VLOOKUP(C:C,[2]Sheet1!$B:$F,5,0)</f>
        <v>2025-05</v>
      </c>
      <c r="H11" s="8">
        <f>VLOOKUP(C:C,'[3]上报审批版本（15人）'!$B$1:$L$65536,11,0)</f>
        <v>560</v>
      </c>
      <c r="I11" s="8">
        <v>2</v>
      </c>
      <c r="J11" s="8">
        <f>VLOOKUP(C:C,'[3]上报审批版本（15人）'!$B$1:$M$65536,12,0)</f>
        <v>1120</v>
      </c>
      <c r="K11" s="8"/>
    </row>
    <row r="12" s="2" customFormat="1" ht="35.1" customHeight="1" spans="1:11">
      <c r="A12" s="8">
        <v>11</v>
      </c>
      <c r="B12" s="12" t="s">
        <v>28</v>
      </c>
      <c r="C12" s="8" t="s">
        <v>29</v>
      </c>
      <c r="D12" s="8" t="s">
        <v>30</v>
      </c>
      <c r="E12" s="8" t="s">
        <v>31</v>
      </c>
      <c r="F12" s="8"/>
      <c r="G12" s="10" t="s">
        <v>32</v>
      </c>
      <c r="H12" s="8">
        <f>VLOOKUP(C:C,'[3]上报审批版本（15人）'!$B$1:$L$65536,11,0)</f>
        <v>460</v>
      </c>
      <c r="I12" s="8">
        <v>11</v>
      </c>
      <c r="J12" s="8">
        <f>VLOOKUP(C:C,'[3]上报审批版本（15人）'!$B$1:$M$65536,12,0)</f>
        <v>5060</v>
      </c>
      <c r="K12" s="8"/>
    </row>
    <row r="13" s="2" customFormat="1" ht="35.1" customHeight="1" spans="1:11">
      <c r="A13" s="8">
        <v>12</v>
      </c>
      <c r="B13" s="12" t="s">
        <v>33</v>
      </c>
      <c r="C13" s="8" t="s">
        <v>34</v>
      </c>
      <c r="D13" s="8" t="s">
        <v>35</v>
      </c>
      <c r="E13" s="8" t="s">
        <v>36</v>
      </c>
      <c r="F13" s="8" t="s">
        <v>37</v>
      </c>
      <c r="G13" s="10" t="s">
        <v>38</v>
      </c>
      <c r="H13" s="8">
        <f>VLOOKUP(C:C,'[3]上报审批版本（15人）'!$B$1:$L$65536,11,0)</f>
        <v>560</v>
      </c>
      <c r="I13" s="8">
        <v>14</v>
      </c>
      <c r="J13" s="8">
        <f>VLOOKUP(C:C,'[3]上报审批版本（15人）'!$B$1:$M$65536,12,0)</f>
        <v>7840</v>
      </c>
      <c r="K13" s="8"/>
    </row>
    <row r="14" s="2" customFormat="1" ht="35.1" customHeight="1" spans="1:11">
      <c r="A14" s="8">
        <v>13</v>
      </c>
      <c r="B14" s="12" t="s">
        <v>39</v>
      </c>
      <c r="C14" s="8" t="s">
        <v>40</v>
      </c>
      <c r="D14" s="8" t="s">
        <v>41</v>
      </c>
      <c r="E14" s="8" t="s">
        <v>36</v>
      </c>
      <c r="F14" s="8"/>
      <c r="G14" s="10" t="s">
        <v>42</v>
      </c>
      <c r="H14" s="8">
        <f>VLOOKUP(C:C,'[3]上报审批版本（15人）'!$B$1:$L$65536,11,0)</f>
        <v>560</v>
      </c>
      <c r="I14" s="8">
        <v>67</v>
      </c>
      <c r="J14" s="8">
        <f>VLOOKUP(C:C,'[3]上报审批版本（15人）'!$B$1:$M$65536,12,0)</f>
        <v>37520</v>
      </c>
      <c r="K14" s="8"/>
    </row>
    <row r="15" s="2" customFormat="1" ht="35.1" customHeight="1" spans="1:16384">
      <c r="A15" s="8">
        <v>14</v>
      </c>
      <c r="B15" s="12" t="s">
        <v>43</v>
      </c>
      <c r="C15" s="8" t="s">
        <v>44</v>
      </c>
      <c r="D15" s="8" t="s">
        <v>45</v>
      </c>
      <c r="E15" s="8" t="s">
        <v>36</v>
      </c>
      <c r="F15" s="8" t="s">
        <v>46</v>
      </c>
      <c r="G15" s="10" t="s">
        <v>47</v>
      </c>
      <c r="H15" s="8">
        <v>560</v>
      </c>
      <c r="I15" s="8">
        <v>63</v>
      </c>
      <c r="J15" s="8">
        <f>VLOOKUP(C:C,'[3]上报审批版本（15人）'!$B$1:$M$65536,12,0)</f>
        <v>32280</v>
      </c>
      <c r="K15" s="8" t="s">
        <v>48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  <c r="XFD15" s="11"/>
    </row>
    <row r="16" s="2" customFormat="1" ht="35.1" customHeight="1" spans="1:11">
      <c r="A16" s="8">
        <v>15</v>
      </c>
      <c r="B16" s="12" t="s">
        <v>49</v>
      </c>
      <c r="C16" s="8" t="s">
        <v>50</v>
      </c>
      <c r="D16" s="8" t="s">
        <v>51</v>
      </c>
      <c r="E16" s="8" t="s">
        <v>52</v>
      </c>
      <c r="F16" s="8" t="s">
        <v>53</v>
      </c>
      <c r="G16" s="10" t="s">
        <v>54</v>
      </c>
      <c r="H16" s="8">
        <f>VLOOKUP(C:C,'[3]上报审批版本（15人）'!$B$1:$L$65536,11,0)</f>
        <v>780</v>
      </c>
      <c r="I16" s="8">
        <v>63</v>
      </c>
      <c r="J16" s="8">
        <f>VLOOKUP(C:C,'[3]上报审批版本（15人）'!$B$1:$M$65536,12,0)</f>
        <v>36600</v>
      </c>
      <c r="K16" s="8" t="s">
        <v>55</v>
      </c>
    </row>
  </sheetData>
  <autoFilter xmlns:etc="http://www.wps.cn/officeDocument/2017/etCustomData" ref="E1:E16" etc:filterBottomFollowUsedRange="0">
    <extLst/>
  </autoFilter>
  <sortState ref="A2:XEJ75">
    <sortCondition ref="A2:A75"/>
  </sortState>
  <conditionalFormatting sqref="B17:B1048576">
    <cfRule type="duplicateValues" dxfId="0" priority="20"/>
  </conditionalFormatting>
  <pageMargins left="0.699305555555556" right="0.699305555555556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lilittlestar</cp:lastModifiedBy>
  <dcterms:created xsi:type="dcterms:W3CDTF">2015-06-06T02:19:00Z</dcterms:created>
  <cp:lastPrinted>2024-06-24T01:53:00Z</cp:lastPrinted>
  <dcterms:modified xsi:type="dcterms:W3CDTF">2025-06-26T02:55:10Z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55BC52C3BE494B5BA8B0A567FCBE348D_13</vt:lpwstr>
  </property>
</Properties>
</file>